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94" activeTab="0"/>
  </bookViews>
  <sheets>
    <sheet name="расширенный (на 2022-2024г.)" sheetId="1" r:id="rId1"/>
  </sheets>
  <definedNames>
    <definedName name="_xlnm.Print_Titles" localSheetId="0">'расширенный (на 2022-2024г.)'!$9:$10</definedName>
    <definedName name="_xlnm.Print_Area" localSheetId="0">'расширенный (на 2022-2024г.)'!$A$1:$J$88</definedName>
  </definedNames>
  <calcPr fullCalcOnLoad="1"/>
</workbook>
</file>

<file path=xl/sharedStrings.xml><?xml version="1.0" encoding="utf-8"?>
<sst xmlns="http://schemas.openxmlformats.org/spreadsheetml/2006/main" count="197" uniqueCount="158">
  <si>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</si>
  <si>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</si>
  <si>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</si>
  <si>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</si>
  <si>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</si>
  <si>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</si>
  <si>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</si>
  <si>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</si>
  <si>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</si>
  <si>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</si>
  <si>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от государственных 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</si>
  <si>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</si>
  <si>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</si>
  <si>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</si>
  <si>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</si>
  <si>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</si>
  <si>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</si>
  <si>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</si>
  <si>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</si>
  <si>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</si>
  <si>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</si>
  <si>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</si>
  <si>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</si>
  <si>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</si>
  <si>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</si>
  <si>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</si>
  <si>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</si>
  <si>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</si>
  <si>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</si>
  <si>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</si>
  <si>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</si>
  <si>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</si>
  <si>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</si>
  <si>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Наименование</t>
  </si>
  <si>
    <t xml:space="preserve">Единый сельскохозяйственный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</si>
  <si>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</si>
  <si>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</si>
  <si>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</si>
  <si>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</si>
  <si>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</si>
  <si>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Налог на игорный бизнес</t>
  </si>
  <si>
    <t>1 06 05000 02 0000 110</t>
  </si>
  <si>
    <t>1 13 00000 00 0000 000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</si>
  <si>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</si>
  <si>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</si>
  <si>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</si>
  <si>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</si>
  <si>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</si>
  <si>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</si>
  <si>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</si>
  <si>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1 03 02000 01 0000 110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</si>
  <si>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</si>
  <si>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</si>
  <si>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</si>
  <si>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</si>
  <si>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Реестр источников доходов 
на 2018 год и на плановый период 2019 и 2020 годов
</t>
  </si>
  <si>
    <t>Наименование публично-правового образования</t>
  </si>
  <si>
    <t>Единица измерения</t>
  </si>
  <si>
    <t xml:space="preserve">Органы государственной власти (государственные органы),  казенные учреждения, иные организации, осуществляющие бюджетные полномочия </t>
  </si>
  <si>
    <t>Код главного администратора</t>
  </si>
  <si>
    <t>муниципальное образование город Набережные Челны</t>
  </si>
  <si>
    <t>тыс. рублей</t>
  </si>
  <si>
    <t>Управление Федеральной налоговой службы России по Республике Татарстан (Инспекция Федеральной налоговой службы России по городу Набережные Челны Республики Татарстан)</t>
  </si>
  <si>
    <t>Управление Федерального казначейства по Республике Татарстан</t>
  </si>
  <si>
    <t>Муниципальное казенное учреждение «Исполнительный комитет муниципального образования город Набережные Челны Республики Татарстан»</t>
  </si>
  <si>
    <t>Управление Федеральной службы по надзору в сфере природопользования по Республике Татарстан</t>
  </si>
  <si>
    <t>048</t>
  </si>
  <si>
    <t>076</t>
  </si>
  <si>
    <t>106</t>
  </si>
  <si>
    <t>141</t>
  </si>
  <si>
    <t>Управление Федеральной службы по надзору в сфере защиты прав потребителей и благополучия человека по Республике Татарстан  (Территориальный отдел Управления Роспотребнадзора по Республике Татарстан в г. Набережные Челны)</t>
  </si>
  <si>
    <t>177</t>
  </si>
  <si>
    <t>182</t>
  </si>
  <si>
    <t xml:space="preserve"> Управление Федеральной налоговой службы России по Республике Татарстан (Инспекция Федеральной налоговой службы России по городу Набережные Челны Республики Татарстан)</t>
  </si>
  <si>
    <t>188</t>
  </si>
  <si>
    <t>Министерство внутренних дел по Республике Татарстан  (ГБУ "Управление внутренних дел по г. Набережные Челны РеспубликиТатарстан")</t>
  </si>
  <si>
    <t>321</t>
  </si>
  <si>
    <t>Министерство экологии и природных ресурсов Республики Татарстан (Прикамское территориальное управление Министерства экологии и природных ресурсов Республики Татарстан)</t>
  </si>
  <si>
    <t>750</t>
  </si>
  <si>
    <t>Заместитель Руководителя Исполнительного комитета,</t>
  </si>
  <si>
    <t>начальник управления финансов</t>
  </si>
  <si>
    <t xml:space="preserve"> 2 02 30000 00 0000 150</t>
  </si>
  <si>
    <t xml:space="preserve"> 2 02 40000 00 0000 150</t>
  </si>
  <si>
    <t>2 02 20000 00 0000 150</t>
  </si>
  <si>
    <t>1 05 02000 02 0000 110</t>
  </si>
  <si>
    <t>1 05 03000 01 0000 110</t>
  </si>
  <si>
    <t>Классификация доходов (КБК)</t>
  </si>
  <si>
    <t>Наименование группы источников доходов бюджетов/наименование источника дохода бюджета</t>
  </si>
  <si>
    <t>Прогноз доходов, тыс. рублей</t>
  </si>
  <si>
    <t>ПРОЧИЕ НЕНАЛОГОВЫЕ ДОХОДЫ</t>
  </si>
  <si>
    <t>117 00000 00 0000 000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</si>
  <si>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</si>
  <si>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</si>
  <si>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</si>
  <si>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</si>
  <si>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109 00000 00 0000 000</t>
  </si>
  <si>
    <t>ЗАДОЛЖЕННОСТЬ И ПЕРЕРАСЧЕТЫ ПО ОТМЕНЕННЫМ НАЛОГАМ, СБОРАМ И ИНЫМ ОБЯЗАТЕЛЬНЫМ ПЛАТЕЖАМ</t>
  </si>
  <si>
    <t>117 01040 04 0000 180</t>
  </si>
  <si>
    <t>Невыясненные поступления, зачисляемые в бюджеты городских округов</t>
  </si>
  <si>
    <t xml:space="preserve"> 2 02 10000 00 0000 150</t>
  </si>
  <si>
    <t xml:space="preserve">Средне-Волжское межрегиональное управление государственного автодорожного надзора Федеральной службы по надзору в сфере транспорта (Прикамский отдел Управления государственного автодорожного надзора по Республике Татарстан Федеральной службы по надзору в сфере транспорта) </t>
  </si>
  <si>
    <t>Отдел надзорной деятельности и профилактической работы по муниципальному образованию города Набережные Челны Управления надзорной деятельности и профилактической работы Главного управления МЧС России по Республике Татарстан</t>
  </si>
  <si>
    <t>Управление Федеральной службы государственной регистрации, кадастра и картографии по Республике Татарстан  (Набережно-Челнинский отдел Управления Федеральной службы государственной регистрации, кадастра и картографии по Республике Татарстан)</t>
  </si>
  <si>
    <t>Прокуратура Республики Татарстан (Прокуратура г. Набережные Челны)</t>
  </si>
  <si>
    <t>Главное управление ветеринарии Кабинета Министров Республики Татарстан (Государственное Ветеринарное Объединение г. Набережные Челны)</t>
  </si>
  <si>
    <t>Государственная жилищная инспекция Республики Татарстан (Набережно-Челнинская зональная жилищная инспекция)</t>
  </si>
  <si>
    <t xml:space="preserve">Государственная инспекция Республики Татарстан по обеспечению государственного контроля за производством, оборотом и качеством этилового спирта, алкогольной продукции и защите прав потребителей  </t>
  </si>
  <si>
    <t>Инспекция государственного строительного надзора Республики Татарстан Северо-восточный территориальный орган Инспекция государственного строительного надзора Республики Татарстан</t>
  </si>
  <si>
    <r>
      <t>Земельный налог</t>
    </r>
    <r>
      <rPr>
        <sz val="11"/>
        <color indexed="8"/>
        <rFont val="Times New Roman"/>
        <family val="1"/>
      </rPr>
      <t xml:space="preserve"> </t>
    </r>
  </si>
  <si>
    <t>С.Р. Мулюкова</t>
  </si>
  <si>
    <t>на 2022г. (очередной финансовый год)</t>
  </si>
  <si>
    <t>на 2023г. (первый год планового периода)</t>
  </si>
  <si>
    <t>на 2024г. (второй год планового периода)</t>
  </si>
  <si>
    <t>на 2022 год и на плановый период 2023 и 2024 годов и оценка ожидаемого исполнения бюджета на текущий финансовый год</t>
  </si>
  <si>
    <t>Оценка исполнения бюджета в 2021г. (текущий финансовый год), тыс. рублей</t>
  </si>
  <si>
    <t>Прогноз в соответствии  с законом о бюджете на текущий финансовый год, тыс. рублей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</si>
  <si>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</si>
  <si>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</si>
  <si>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111 09080 00 0000 120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</si>
  <si>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</si>
  <si>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</si>
  <si>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</si>
  <si>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114 02040 04 0000 440</t>
  </si>
  <si>
    <t>Доходы от продажи земельных участков, находящихся в государственной и муниципальной собственности</t>
  </si>
  <si>
    <t>114 06000 00 0000 430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</si>
  <si>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</si>
  <si>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</si>
  <si>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</si>
  <si>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</si>
  <si>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</si>
  <si>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</si>
  <si>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</si>
  <si>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111 07010 00 0000 120</t>
  </si>
  <si>
    <t>1 06 01000 00 0000 110</t>
  </si>
  <si>
    <t>Налог на имущество физических лиц</t>
  </si>
  <si>
    <t>Налог, взимаемый в связи с применением патентной системы налогообложения</t>
  </si>
  <si>
    <t>1 05 04000 02 0000 110</t>
  </si>
  <si>
    <t>Налог на добычу полезных ископаемых</t>
  </si>
  <si>
    <t>107 01000 01 0000 110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</si>
  <si>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</si>
  <si>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</si>
  <si>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</si>
  <si>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</si>
  <si>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</si>
  <si>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116 07000 00 0000 140</t>
  </si>
  <si>
    <t>Платежи в целях возмещения причиненного ущерба (убытков)</t>
  </si>
  <si>
    <t>116 10000 00 0000 140</t>
  </si>
  <si>
    <t>Платежи, уплачиваемые в целях возмещения вреда</t>
  </si>
  <si>
    <t>116 11000 01 0000 140</t>
  </si>
  <si>
    <t>Министерство по делам молодежи Республики Татарстан</t>
  </si>
  <si>
    <t>Министерство юстиции Республики Татарстан</t>
  </si>
  <si>
    <t>Кассовое поступление в текущем финансовом году, тыс. рублей (по состоянию на 01.11.2021г.</t>
  </si>
  <si>
    <t>Федеральное агентство по рыболовству</t>
  </si>
  <si>
    <t>203 00000 00 0000 000</t>
  </si>
  <si>
    <t>БЕЗВОЗМЕЗДНЫЕ ПОСТУПЛЕНИЯ ОТ ГОСУДАРСТВЕННЫХ (МУНИЦИПАЛЬНЫХ) ОРГАНИЗАЦИЙ</t>
  </si>
  <si>
    <t xml:space="preserve">111 09040 00 0000 120 </t>
  </si>
  <si>
    <t>БЕЗВОЗМЕЗДНЫЕ ПОСТУПЛЕНИЯ ОТ НЕГОСУДАРСТВЕННЫХ ОРГАНИЗАЦИЙ</t>
  </si>
  <si>
    <t>2 04 00000 00 0000 000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</si>
</sst>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"/>
    <numFmt numFmtId="189" formatCode="#,##0.0000"/>
    <numFmt numFmtId="190" formatCode="#,##0.00000"/>
    <numFmt numFmtId="191" formatCode="#,##0;[Red]#,##0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0.0000000000"/>
    <numFmt numFmtId="204" formatCode="0.000000000"/>
  </numFmts>
  <fonts count="95"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sz val="14"/>
      <name val="Calibri"/>
      <family val="2"/>
    </font>
    <font>
      <sz val="13"/>
      <name val="Times New Roman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i/>
      <sz val="14"/>
      <color indexed="10"/>
      <name val="Times New Roman CYR"/>
      <family val="0"/>
    </font>
    <font>
      <i/>
      <sz val="10"/>
      <color indexed="10"/>
      <name val="Arial Cyr"/>
      <family val="0"/>
    </font>
    <font>
      <sz val="14"/>
      <color indexed="10"/>
      <name val="Times New Roman CYR"/>
      <family val="0"/>
    </font>
    <font>
      <sz val="14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10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 CYR"/>
      <family val="0"/>
    </font>
    <font>
      <b/>
      <sz val="10"/>
      <color rgb="FFFF0000"/>
      <name val="Arial Cyr"/>
      <family val="0"/>
    </font>
    <font>
      <i/>
      <sz val="14"/>
      <color rgb="FFFF0000"/>
      <name val="Times New Roman CYR"/>
      <family val="0"/>
    </font>
    <font>
      <i/>
      <sz val="10"/>
      <color rgb="FFFF0000"/>
      <name val="Arial Cyr"/>
      <family val="0"/>
    </font>
    <font>
      <sz val="14"/>
      <color rgb="FFFF0000"/>
      <name val="Times New Roman CYR"/>
      <family val="0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0"/>
      <color theme="1"/>
      <name val="Arial Cyr"/>
      <family val="0"/>
    </font>
    <font>
      <sz val="16"/>
      <color theme="1"/>
      <name val="Times New Roman"/>
      <family val="1"/>
    </font>
    <font>
      <sz val="12"/>
      <color theme="1"/>
      <name val="Times New Roman CYR"/>
      <family val="0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 CYR"/>
      <family val="0"/>
    </font>
    <font>
      <b/>
      <sz val="12"/>
      <color theme="1"/>
      <name val="Times New Roman CYR"/>
      <family val="0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rgb="FFFF0000"/>
      <name val="Times New Roman"/>
      <family val="1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186" fontId="74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/>
    </xf>
    <xf numFmtId="4" fontId="76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3" fillId="0" borderId="0" xfId="0" applyFont="1" applyAlignment="1">
      <alignment horizontal="center"/>
    </xf>
    <xf numFmtId="186" fontId="78" fillId="33" borderId="0" xfId="0" applyNumberFormat="1" applyFont="1" applyFill="1" applyBorder="1" applyAlignment="1">
      <alignment horizontal="center" vertical="center" wrapText="1"/>
    </xf>
    <xf numFmtId="0" fontId="79" fillId="0" borderId="0" xfId="53" applyFont="1">
      <alignment/>
      <protection/>
    </xf>
    <xf numFmtId="0" fontId="79" fillId="33" borderId="0" xfId="53" applyFont="1" applyFill="1">
      <alignment/>
      <protection/>
    </xf>
    <xf numFmtId="0" fontId="80" fillId="0" borderId="0" xfId="0" applyFont="1" applyBorder="1" applyAlignment="1">
      <alignment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82" fillId="33" borderId="0" xfId="0" applyFont="1" applyFill="1" applyAlignment="1">
      <alignment horizontal="center"/>
    </xf>
    <xf numFmtId="0" fontId="82" fillId="0" borderId="0" xfId="0" applyFont="1" applyAlignment="1">
      <alignment horizontal="left"/>
    </xf>
    <xf numFmtId="186" fontId="8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91" fillId="0" borderId="0" xfId="53" applyFont="1" applyBorder="1">
      <alignment/>
      <protection/>
    </xf>
    <xf numFmtId="0" fontId="92" fillId="0" borderId="0" xfId="53" applyFont="1">
      <alignment/>
      <protection/>
    </xf>
    <xf numFmtId="186" fontId="83" fillId="33" borderId="10" xfId="0" applyNumberFormat="1" applyFont="1" applyFill="1" applyBorder="1" applyAlignment="1">
      <alignment horizontal="center" vertical="center" wrapText="1"/>
    </xf>
    <xf numFmtId="4" fontId="93" fillId="33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53" applyFont="1">
      <alignment/>
      <protection/>
    </xf>
    <xf numFmtId="4" fontId="9" fillId="33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vertical="top" wrapText="1"/>
    </xf>
    <xf numFmtId="0" fontId="8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2" fillId="0" borderId="0" xfId="53" applyNumberFormat="1" applyFont="1">
      <alignment/>
      <protection/>
    </xf>
    <xf numFmtId="4" fontId="7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82" fillId="33" borderId="0" xfId="0" applyNumberFormat="1" applyFont="1" applyFill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A87"/>
  <sheetViews>
    <sheetView tabSelected="1" zoomScale="68" zoomScaleNormal="68" zoomScalePageLayoutView="0"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88" sqref="D88"/>
    </sheetView>
  </sheetViews>
  <sheetFormatPr defaultColWidth="9.00390625" defaultRowHeight="12.75"/>
  <cols>
    <col min="1" max="1" width="57.00390625" style="14" customWidth="1"/>
    <col min="2" max="2" width="26.625" style="27" customWidth="1"/>
    <col min="3" max="3" width="10.125" style="27" customWidth="1"/>
    <col min="4" max="4" width="83.00390625" style="27" customWidth="1"/>
    <col min="5" max="5" width="26.375" style="47" customWidth="1"/>
    <col min="6" max="6" width="26.75390625" style="8" customWidth="1"/>
    <col min="7" max="7" width="25.00390625" style="65" customWidth="1"/>
    <col min="8" max="10" width="19.75390625" style="1" customWidth="1"/>
    <col min="11" max="234" width="9.125" style="2" customWidth="1"/>
    <col min="235" max="235" width="13.375" style="2" bestFit="1" customWidth="1"/>
    <col min="236" max="16384" width="9.125" style="2" customWidth="1"/>
  </cols>
  <sheetData>
    <row r="1" spans="1:10" s="14" customFormat="1" ht="20.25">
      <c r="A1" s="82" t="s">
        <v>55</v>
      </c>
      <c r="B1" s="83"/>
      <c r="C1" s="83"/>
      <c r="D1" s="83"/>
      <c r="E1" s="83"/>
      <c r="F1" s="83"/>
      <c r="G1" s="83"/>
      <c r="H1" s="83"/>
      <c r="I1" s="13"/>
      <c r="J1" s="13"/>
    </row>
    <row r="2" spans="1:10" s="14" customFormat="1" ht="20.25">
      <c r="A2" s="83" t="s">
        <v>31</v>
      </c>
      <c r="B2" s="83"/>
      <c r="C2" s="83"/>
      <c r="D2" s="83"/>
      <c r="E2" s="83"/>
      <c r="F2" s="83"/>
      <c r="G2" s="83"/>
      <c r="H2" s="83"/>
      <c r="I2" s="13"/>
      <c r="J2" s="13"/>
    </row>
    <row r="3" spans="1:10" s="14" customFormat="1" ht="20.25">
      <c r="A3" s="83" t="s">
        <v>113</v>
      </c>
      <c r="B3" s="83"/>
      <c r="C3" s="83"/>
      <c r="D3" s="83"/>
      <c r="E3" s="83"/>
      <c r="F3" s="83"/>
      <c r="G3" s="83"/>
      <c r="H3" s="83"/>
      <c r="I3" s="13"/>
      <c r="J3" s="13"/>
    </row>
    <row r="4" spans="1:10" s="14" customFormat="1" ht="20.25">
      <c r="A4" s="50"/>
      <c r="B4" s="50"/>
      <c r="C4" s="50"/>
      <c r="D4" s="50"/>
      <c r="E4" s="41"/>
      <c r="F4" s="50"/>
      <c r="G4" s="64"/>
      <c r="H4" s="15"/>
      <c r="I4" s="13"/>
      <c r="J4" s="13"/>
    </row>
    <row r="5" spans="1:10" s="14" customFormat="1" ht="20.25">
      <c r="A5" s="16" t="s">
        <v>56</v>
      </c>
      <c r="B5" s="50"/>
      <c r="C5" s="16" t="s">
        <v>60</v>
      </c>
      <c r="D5" s="50"/>
      <c r="E5" s="41"/>
      <c r="F5" s="50"/>
      <c r="G5" s="64"/>
      <c r="H5" s="15"/>
      <c r="I5" s="13"/>
      <c r="J5" s="13"/>
    </row>
    <row r="6" spans="1:10" s="14" customFormat="1" ht="15" customHeight="1">
      <c r="A6" s="16"/>
      <c r="B6" s="50"/>
      <c r="C6" s="50"/>
      <c r="D6" s="50"/>
      <c r="E6" s="41"/>
      <c r="F6" s="50"/>
      <c r="G6" s="64"/>
      <c r="H6" s="15"/>
      <c r="I6" s="13"/>
      <c r="J6" s="13"/>
    </row>
    <row r="7" spans="1:10" s="14" customFormat="1" ht="20.25">
      <c r="A7" s="16" t="s">
        <v>57</v>
      </c>
      <c r="B7" s="50"/>
      <c r="C7" s="16" t="s">
        <v>61</v>
      </c>
      <c r="D7" s="50"/>
      <c r="E7" s="41"/>
      <c r="F7" s="50"/>
      <c r="G7" s="64"/>
      <c r="H7" s="71"/>
      <c r="I7" s="13"/>
      <c r="J7" s="13"/>
    </row>
    <row r="8" spans="1:10" s="14" customFormat="1" ht="15" customHeight="1">
      <c r="A8" s="16"/>
      <c r="B8" s="50"/>
      <c r="C8" s="50"/>
      <c r="D8" s="50"/>
      <c r="E8" s="41"/>
      <c r="F8" s="50"/>
      <c r="G8" s="64"/>
      <c r="H8" s="15"/>
      <c r="I8" s="13"/>
      <c r="J8" s="13"/>
    </row>
    <row r="9" spans="1:10" ht="87" customHeight="1">
      <c r="A9" s="84" t="s">
        <v>87</v>
      </c>
      <c r="B9" s="84" t="s">
        <v>86</v>
      </c>
      <c r="C9" s="85" t="s">
        <v>58</v>
      </c>
      <c r="D9" s="85"/>
      <c r="E9" s="42" t="s">
        <v>115</v>
      </c>
      <c r="F9" s="42" t="s">
        <v>151</v>
      </c>
      <c r="G9" s="69" t="s">
        <v>114</v>
      </c>
      <c r="H9" s="85" t="s">
        <v>88</v>
      </c>
      <c r="I9" s="85"/>
      <c r="J9" s="85"/>
    </row>
    <row r="10" spans="1:10" ht="65.25" customHeight="1">
      <c r="A10" s="84"/>
      <c r="B10" s="84"/>
      <c r="C10" s="17" t="s">
        <v>59</v>
      </c>
      <c r="D10" s="17" t="s">
        <v>33</v>
      </c>
      <c r="E10" s="43"/>
      <c r="F10" s="3"/>
      <c r="G10" s="67"/>
      <c r="H10" s="30" t="s">
        <v>110</v>
      </c>
      <c r="I10" s="30" t="s">
        <v>111</v>
      </c>
      <c r="J10" s="30" t="s">
        <v>112</v>
      </c>
    </row>
    <row r="11" spans="1:10" s="4" customFormat="1" ht="24.75" customHeight="1">
      <c r="A11" s="18" t="s">
        <v>0</v>
      </c>
      <c r="B11" s="19"/>
      <c r="C11" s="19"/>
      <c r="D11" s="19"/>
      <c r="E11" s="38">
        <f>E12+E32</f>
        <v>5273313.4</v>
      </c>
      <c r="F11" s="38">
        <f>F12+F32</f>
        <v>4765356.9528</v>
      </c>
      <c r="G11" s="38">
        <f>G12+G32</f>
        <v>5738573.55992</v>
      </c>
      <c r="H11" s="38">
        <f>H12+H32</f>
        <v>5967615.5</v>
      </c>
      <c r="I11" s="38">
        <f>I12+I32</f>
        <v>6240280.5</v>
      </c>
      <c r="J11" s="38">
        <f>J12+J32</f>
        <v>6527741.4</v>
      </c>
    </row>
    <row r="12" spans="1:10" s="4" customFormat="1" ht="22.5" customHeight="1">
      <c r="A12" s="20" t="s">
        <v>1</v>
      </c>
      <c r="B12" s="19"/>
      <c r="C12" s="19"/>
      <c r="D12" s="19"/>
      <c r="E12" s="38">
        <f>E13+E15+E22+E17+E26+E28</f>
        <v>4313084.4</v>
      </c>
      <c r="F12" s="38">
        <f>F13+F15+F22+F17+F26+F28+F31</f>
        <v>3862044.5689200005</v>
      </c>
      <c r="G12" s="38">
        <f>G13+G15+G22+G17+G26+G28+G31</f>
        <v>4723562.03</v>
      </c>
      <c r="H12" s="38">
        <f>H13+H15+H22+H17+H26+H28</f>
        <v>5217978</v>
      </c>
      <c r="I12" s="38">
        <f>I13+I15+I22+I17+I26+I28</f>
        <v>5484540</v>
      </c>
      <c r="J12" s="38">
        <f>J13+J15+J22+J17+J26+J28</f>
        <v>5766992.9</v>
      </c>
    </row>
    <row r="13" spans="1:10" s="4" customFormat="1" ht="26.25" customHeight="1">
      <c r="A13" s="18" t="s">
        <v>2</v>
      </c>
      <c r="B13" s="19" t="s">
        <v>17</v>
      </c>
      <c r="C13" s="19"/>
      <c r="D13" s="19"/>
      <c r="E13" s="38">
        <f aca="true" t="shared" si="0" ref="E13:J13">E14</f>
        <v>2804555.4</v>
      </c>
      <c r="F13" s="38">
        <f t="shared" si="0"/>
        <v>2480626.30982</v>
      </c>
      <c r="G13" s="38">
        <f>G14</f>
        <v>3020600</v>
      </c>
      <c r="H13" s="39">
        <f t="shared" si="0"/>
        <v>3442067</v>
      </c>
      <c r="I13" s="39">
        <f t="shared" si="0"/>
        <v>3669740</v>
      </c>
      <c r="J13" s="39">
        <f t="shared" si="0"/>
        <v>3914306.9</v>
      </c>
    </row>
    <row r="14" spans="1:10" ht="57.75" customHeight="1">
      <c r="A14" s="21" t="s">
        <v>3</v>
      </c>
      <c r="B14" s="51" t="s">
        <v>18</v>
      </c>
      <c r="C14" s="51">
        <v>182</v>
      </c>
      <c r="D14" s="72" t="s">
        <v>62</v>
      </c>
      <c r="E14" s="34">
        <v>2804555.4</v>
      </c>
      <c r="F14" s="34">
        <v>2480626.30982</v>
      </c>
      <c r="G14" s="34">
        <v>3020600</v>
      </c>
      <c r="H14" s="37">
        <f>1757297.7+1684769.3</f>
        <v>3442067</v>
      </c>
      <c r="I14" s="37">
        <f>1882065.9+1787674.1</f>
        <v>3669740</v>
      </c>
      <c r="J14" s="37">
        <f>2017574.7+1896732.2</f>
        <v>3914306.9</v>
      </c>
    </row>
    <row r="15" spans="1:10" s="4" customFormat="1" ht="47.25">
      <c r="A15" s="18" t="s">
        <v>43</v>
      </c>
      <c r="B15" s="19" t="s">
        <v>44</v>
      </c>
      <c r="C15" s="19"/>
      <c r="D15" s="19"/>
      <c r="E15" s="32">
        <f aca="true" t="shared" si="1" ref="E15:J15">E16</f>
        <v>49500</v>
      </c>
      <c r="F15" s="32">
        <f t="shared" si="1"/>
        <v>41999.45414999999</v>
      </c>
      <c r="G15" s="32">
        <f t="shared" si="1"/>
        <v>49500</v>
      </c>
      <c r="H15" s="40">
        <f t="shared" si="1"/>
        <v>52900</v>
      </c>
      <c r="I15" s="40">
        <f t="shared" si="1"/>
        <v>55300</v>
      </c>
      <c r="J15" s="40">
        <f t="shared" si="1"/>
        <v>55400</v>
      </c>
    </row>
    <row r="16" spans="1:10" ht="39.75" customHeight="1">
      <c r="A16" s="52" t="s">
        <v>45</v>
      </c>
      <c r="B16" s="51" t="s">
        <v>50</v>
      </c>
      <c r="C16" s="51">
        <v>100</v>
      </c>
      <c r="D16" s="72" t="s">
        <v>63</v>
      </c>
      <c r="E16" s="33">
        <v>49500</v>
      </c>
      <c r="F16" s="33">
        <v>41999.45414999999</v>
      </c>
      <c r="G16" s="33">
        <v>49500</v>
      </c>
      <c r="H16" s="37">
        <v>52900</v>
      </c>
      <c r="I16" s="37">
        <v>55300</v>
      </c>
      <c r="J16" s="37">
        <v>55400</v>
      </c>
    </row>
    <row r="17" spans="1:10" s="4" customFormat="1" ht="29.25" customHeight="1">
      <c r="A17" s="18" t="s">
        <v>4</v>
      </c>
      <c r="B17" s="19" t="s">
        <v>19</v>
      </c>
      <c r="C17" s="19"/>
      <c r="D17" s="19"/>
      <c r="E17" s="35">
        <f>SUM(E18:E21)</f>
        <v>549531</v>
      </c>
      <c r="F17" s="35">
        <f>SUM(F18:F21)</f>
        <v>730736.88395</v>
      </c>
      <c r="G17" s="35">
        <f>SUM(G18:G21)</f>
        <v>743963</v>
      </c>
      <c r="H17" s="40">
        <f>H18+H19+H20+H21</f>
        <v>769405</v>
      </c>
      <c r="I17" s="40">
        <f>I18+I19+I20+I21</f>
        <v>795403</v>
      </c>
      <c r="J17" s="40">
        <f>J18+J19+J20+J21</f>
        <v>822394</v>
      </c>
    </row>
    <row r="18" spans="1:10" ht="54" customHeight="1">
      <c r="A18" s="21" t="s">
        <v>39</v>
      </c>
      <c r="B18" s="51" t="s">
        <v>38</v>
      </c>
      <c r="C18" s="51">
        <v>182</v>
      </c>
      <c r="D18" s="72" t="s">
        <v>62</v>
      </c>
      <c r="E18" s="34">
        <v>478274</v>
      </c>
      <c r="F18" s="34">
        <v>538624.91801</v>
      </c>
      <c r="G18" s="34">
        <v>547624</v>
      </c>
      <c r="H18" s="36">
        <v>610186</v>
      </c>
      <c r="I18" s="36">
        <v>634593</v>
      </c>
      <c r="J18" s="36">
        <v>659977</v>
      </c>
    </row>
    <row r="19" spans="1:10" ht="49.5" customHeight="1">
      <c r="A19" s="21" t="s">
        <v>5</v>
      </c>
      <c r="B19" s="51" t="s">
        <v>84</v>
      </c>
      <c r="C19" s="51">
        <v>182</v>
      </c>
      <c r="D19" s="72" t="s">
        <v>62</v>
      </c>
      <c r="E19" s="63">
        <v>53087</v>
      </c>
      <c r="F19" s="63">
        <v>65195.206170000005</v>
      </c>
      <c r="G19" s="63">
        <v>65400</v>
      </c>
      <c r="H19" s="49">
        <v>0</v>
      </c>
      <c r="I19" s="49">
        <v>0</v>
      </c>
      <c r="J19" s="49">
        <v>0</v>
      </c>
    </row>
    <row r="20" spans="1:10" ht="49.5" customHeight="1">
      <c r="A20" s="21" t="s">
        <v>34</v>
      </c>
      <c r="B20" s="51" t="s">
        <v>85</v>
      </c>
      <c r="C20" s="51">
        <v>182</v>
      </c>
      <c r="D20" s="72" t="s">
        <v>62</v>
      </c>
      <c r="E20" s="33">
        <v>158</v>
      </c>
      <c r="F20" s="33">
        <v>136.18611</v>
      </c>
      <c r="G20" s="34">
        <v>158</v>
      </c>
      <c r="H20" s="37">
        <v>99</v>
      </c>
      <c r="I20" s="37">
        <v>99</v>
      </c>
      <c r="J20" s="37">
        <v>99</v>
      </c>
    </row>
    <row r="21" spans="1:10" ht="49.5" customHeight="1">
      <c r="A21" s="55" t="s">
        <v>135</v>
      </c>
      <c r="B21" s="42" t="s">
        <v>136</v>
      </c>
      <c r="C21" s="51">
        <v>182</v>
      </c>
      <c r="D21" s="72" t="s">
        <v>62</v>
      </c>
      <c r="E21" s="33">
        <v>18012</v>
      </c>
      <c r="F21" s="33">
        <v>126780.57365999998</v>
      </c>
      <c r="G21" s="63">
        <v>130781</v>
      </c>
      <c r="H21" s="37">
        <v>159120</v>
      </c>
      <c r="I21" s="37">
        <v>160711</v>
      </c>
      <c r="J21" s="37">
        <v>162318</v>
      </c>
    </row>
    <row r="22" spans="1:10" s="4" customFormat="1" ht="26.25" customHeight="1">
      <c r="A22" s="18" t="s">
        <v>6</v>
      </c>
      <c r="B22" s="19" t="s">
        <v>20</v>
      </c>
      <c r="C22" s="19"/>
      <c r="D22" s="19"/>
      <c r="E22" s="32">
        <f aca="true" t="shared" si="2" ref="E22:J22">SUM(E23:E25)</f>
        <v>826650</v>
      </c>
      <c r="F22" s="32">
        <f t="shared" si="2"/>
        <v>541511.43061</v>
      </c>
      <c r="G22" s="32">
        <f t="shared" si="2"/>
        <v>826650</v>
      </c>
      <c r="H22" s="32">
        <f t="shared" si="2"/>
        <v>869302</v>
      </c>
      <c r="I22" s="32">
        <f t="shared" si="2"/>
        <v>879718</v>
      </c>
      <c r="J22" s="32">
        <f t="shared" si="2"/>
        <v>890437</v>
      </c>
    </row>
    <row r="23" spans="1:10" ht="53.25" customHeight="1">
      <c r="A23" s="55" t="s">
        <v>134</v>
      </c>
      <c r="B23" s="42" t="s">
        <v>133</v>
      </c>
      <c r="C23" s="51">
        <v>182</v>
      </c>
      <c r="D23" s="72" t="s">
        <v>62</v>
      </c>
      <c r="E23" s="37">
        <v>313875</v>
      </c>
      <c r="F23" s="33">
        <v>129905.61382</v>
      </c>
      <c r="G23" s="33">
        <v>313875</v>
      </c>
      <c r="H23" s="37">
        <v>350115</v>
      </c>
      <c r="I23" s="37">
        <v>360618</v>
      </c>
      <c r="J23" s="37">
        <v>371437</v>
      </c>
    </row>
    <row r="24" spans="1:10" ht="50.25" customHeight="1">
      <c r="A24" s="52" t="s">
        <v>40</v>
      </c>
      <c r="B24" s="51" t="s">
        <v>41</v>
      </c>
      <c r="C24" s="51">
        <v>182</v>
      </c>
      <c r="D24" s="72" t="s">
        <v>62</v>
      </c>
      <c r="E24" s="37">
        <v>2775</v>
      </c>
      <c r="F24" s="33">
        <v>1141.47871</v>
      </c>
      <c r="G24" s="33">
        <v>2775</v>
      </c>
      <c r="H24" s="37">
        <v>1187</v>
      </c>
      <c r="I24" s="37">
        <v>1100</v>
      </c>
      <c r="J24" s="37">
        <v>1000</v>
      </c>
    </row>
    <row r="25" spans="1:10" ht="50.25" customHeight="1">
      <c r="A25" s="52" t="s">
        <v>108</v>
      </c>
      <c r="B25" s="51" t="s">
        <v>21</v>
      </c>
      <c r="C25" s="51">
        <v>182</v>
      </c>
      <c r="D25" s="72" t="s">
        <v>62</v>
      </c>
      <c r="E25" s="37">
        <v>510000</v>
      </c>
      <c r="F25" s="33">
        <v>410464.33808</v>
      </c>
      <c r="G25" s="33">
        <v>510000</v>
      </c>
      <c r="H25" s="37">
        <v>518000</v>
      </c>
      <c r="I25" s="37">
        <v>518000</v>
      </c>
      <c r="J25" s="37">
        <v>518000</v>
      </c>
    </row>
    <row r="26" spans="1:10" s="4" customFormat="1" ht="57.75" customHeight="1">
      <c r="A26" s="18" t="s">
        <v>47</v>
      </c>
      <c r="B26" s="19" t="s">
        <v>46</v>
      </c>
      <c r="C26" s="19"/>
      <c r="D26" s="19"/>
      <c r="E26" s="38">
        <f>E27</f>
        <v>9290</v>
      </c>
      <c r="F26" s="38">
        <f>F27</f>
        <v>7002.230050000001</v>
      </c>
      <c r="G26" s="38">
        <f>G27</f>
        <v>9290</v>
      </c>
      <c r="H26" s="38">
        <f>H27</f>
        <v>7500</v>
      </c>
      <c r="I26" s="38">
        <f>I27</f>
        <v>7575</v>
      </c>
      <c r="J26" s="38">
        <f>J27</f>
        <v>7651</v>
      </c>
    </row>
    <row r="27" spans="1:10" ht="52.5" customHeight="1">
      <c r="A27" s="54" t="s">
        <v>137</v>
      </c>
      <c r="B27" s="42" t="s">
        <v>138</v>
      </c>
      <c r="C27" s="51">
        <v>182</v>
      </c>
      <c r="D27" s="72" t="s">
        <v>62</v>
      </c>
      <c r="E27" s="37">
        <v>9290</v>
      </c>
      <c r="F27" s="37">
        <v>7002.230050000001</v>
      </c>
      <c r="G27" s="36">
        <v>9290</v>
      </c>
      <c r="H27" s="37">
        <v>7500</v>
      </c>
      <c r="I27" s="37">
        <v>7575</v>
      </c>
      <c r="J27" s="37">
        <v>7651</v>
      </c>
    </row>
    <row r="28" spans="1:10" s="4" customFormat="1" ht="30.75" customHeight="1">
      <c r="A28" s="18" t="s">
        <v>7</v>
      </c>
      <c r="B28" s="19" t="s">
        <v>22</v>
      </c>
      <c r="C28" s="19"/>
      <c r="D28" s="19"/>
      <c r="E28" s="40">
        <f aca="true" t="shared" si="3" ref="E28:J28">E29+E30</f>
        <v>73558</v>
      </c>
      <c r="F28" s="40">
        <f>F29+F30</f>
        <v>60167.22926</v>
      </c>
      <c r="G28" s="39">
        <f t="shared" si="3"/>
        <v>73558</v>
      </c>
      <c r="H28" s="40">
        <f t="shared" si="3"/>
        <v>76804</v>
      </c>
      <c r="I28" s="40">
        <f t="shared" si="3"/>
        <v>76804</v>
      </c>
      <c r="J28" s="40">
        <f t="shared" si="3"/>
        <v>76804</v>
      </c>
    </row>
    <row r="29" spans="1:10" s="4" customFormat="1" ht="47.25">
      <c r="A29" s="55" t="s">
        <v>125</v>
      </c>
      <c r="B29" s="42" t="s">
        <v>126</v>
      </c>
      <c r="C29" s="53">
        <v>182</v>
      </c>
      <c r="D29" s="72" t="s">
        <v>62</v>
      </c>
      <c r="E29" s="56">
        <v>71351</v>
      </c>
      <c r="F29" s="33">
        <v>57758.62926</v>
      </c>
      <c r="G29" s="34">
        <v>71031</v>
      </c>
      <c r="H29" s="56">
        <v>74070</v>
      </c>
      <c r="I29" s="56">
        <v>74070</v>
      </c>
      <c r="J29" s="56">
        <v>74070</v>
      </c>
    </row>
    <row r="30" spans="1:10" ht="49.5" customHeight="1">
      <c r="A30" s="55" t="s">
        <v>127</v>
      </c>
      <c r="B30" s="42" t="s">
        <v>128</v>
      </c>
      <c r="C30" s="53">
        <v>800</v>
      </c>
      <c r="D30" s="72" t="s">
        <v>64</v>
      </c>
      <c r="E30" s="56">
        <v>2207</v>
      </c>
      <c r="F30" s="56">
        <v>2408.6</v>
      </c>
      <c r="G30" s="68">
        <v>2527</v>
      </c>
      <c r="H30" s="56">
        <v>2734</v>
      </c>
      <c r="I30" s="56">
        <v>2734</v>
      </c>
      <c r="J30" s="56">
        <v>2734</v>
      </c>
    </row>
    <row r="31" spans="1:10" s="7" customFormat="1" ht="54" customHeight="1">
      <c r="A31" s="18" t="s">
        <v>96</v>
      </c>
      <c r="B31" s="19" t="s">
        <v>95</v>
      </c>
      <c r="C31" s="51">
        <v>182</v>
      </c>
      <c r="D31" s="72" t="s">
        <v>62</v>
      </c>
      <c r="E31" s="56">
        <v>0</v>
      </c>
      <c r="F31" s="37">
        <v>1.03108</v>
      </c>
      <c r="G31" s="36">
        <v>1.03</v>
      </c>
      <c r="H31" s="56">
        <v>0</v>
      </c>
      <c r="I31" s="56">
        <v>0</v>
      </c>
      <c r="J31" s="56">
        <v>0</v>
      </c>
    </row>
    <row r="32" spans="1:10" s="4" customFormat="1" ht="30" customHeight="1">
      <c r="A32" s="20" t="s">
        <v>32</v>
      </c>
      <c r="B32" s="22"/>
      <c r="C32" s="22"/>
      <c r="D32" s="22"/>
      <c r="E32" s="32">
        <f>E33+E42+E44+E45+E49</f>
        <v>960229</v>
      </c>
      <c r="F32" s="32">
        <f>F33+F42+F44+F45+F49+F74</f>
        <v>903312.3838800001</v>
      </c>
      <c r="G32" s="32">
        <f>G33+G42+G44+G45+G49+G74</f>
        <v>1015011.5299200001</v>
      </c>
      <c r="H32" s="40">
        <f>H33+H42+H44+H45+H49</f>
        <v>749637.5</v>
      </c>
      <c r="I32" s="40">
        <f>I33+I42+I44+I45+I49</f>
        <v>755740.5</v>
      </c>
      <c r="J32" s="40">
        <f>J33+J42+J44+J45+J49</f>
        <v>760748.5</v>
      </c>
    </row>
    <row r="33" spans="1:10" s="4" customFormat="1" ht="66" customHeight="1">
      <c r="A33" s="18" t="s">
        <v>8</v>
      </c>
      <c r="B33" s="19" t="s">
        <v>23</v>
      </c>
      <c r="C33" s="19"/>
      <c r="D33" s="19"/>
      <c r="E33" s="32">
        <f>E34+E36+E37+E39</f>
        <v>803649</v>
      </c>
      <c r="F33" s="32">
        <f>F34+F36+F37+F39</f>
        <v>722481.9850500001</v>
      </c>
      <c r="G33" s="32">
        <f>G34+G36+G37+G39</f>
        <v>827417.00305</v>
      </c>
      <c r="H33" s="32">
        <f>H34+H36+H37+H39</f>
        <v>601689</v>
      </c>
      <c r="I33" s="32">
        <f>I34+I36+I37+I39</f>
        <v>607373</v>
      </c>
      <c r="J33" s="32">
        <f>J34+J36+J37+J39</f>
        <v>613091</v>
      </c>
    </row>
    <row r="34" spans="1:10" s="4" customFormat="1" ht="94.5">
      <c r="A34" s="55" t="s">
        <v>129</v>
      </c>
      <c r="B34" s="42" t="s">
        <v>130</v>
      </c>
      <c r="C34" s="53">
        <v>800</v>
      </c>
      <c r="D34" s="72" t="s">
        <v>64</v>
      </c>
      <c r="E34" s="32">
        <f>E35</f>
        <v>122</v>
      </c>
      <c r="F34" s="32">
        <f>F35</f>
        <v>132.4</v>
      </c>
      <c r="G34" s="32">
        <f>G35</f>
        <v>132</v>
      </c>
      <c r="H34" s="32">
        <f>H35</f>
        <v>130</v>
      </c>
      <c r="I34" s="32">
        <f>I35</f>
        <v>199</v>
      </c>
      <c r="J34" s="32">
        <f>J35</f>
        <v>251</v>
      </c>
    </row>
    <row r="35" spans="1:10" ht="63">
      <c r="A35" s="21" t="s">
        <v>9</v>
      </c>
      <c r="B35" s="51" t="s">
        <v>24</v>
      </c>
      <c r="C35" s="51">
        <v>800</v>
      </c>
      <c r="D35" s="72" t="s">
        <v>64</v>
      </c>
      <c r="E35" s="33">
        <v>122</v>
      </c>
      <c r="F35" s="33">
        <v>132.4</v>
      </c>
      <c r="G35" s="33">
        <v>132</v>
      </c>
      <c r="H35" s="37">
        <v>130</v>
      </c>
      <c r="I35" s="37">
        <v>199</v>
      </c>
      <c r="J35" s="37">
        <v>251</v>
      </c>
    </row>
    <row r="36" spans="1:10" s="4" customFormat="1" ht="117" customHeight="1">
      <c r="A36" s="23" t="s">
        <v>35</v>
      </c>
      <c r="B36" s="19" t="s">
        <v>25</v>
      </c>
      <c r="C36" s="19">
        <v>800</v>
      </c>
      <c r="D36" s="19" t="s">
        <v>64</v>
      </c>
      <c r="E36" s="40">
        <v>726967</v>
      </c>
      <c r="F36" s="40">
        <v>629728.8363100002</v>
      </c>
      <c r="G36" s="40">
        <v>729615.00305</v>
      </c>
      <c r="H36" s="40">
        <v>529000</v>
      </c>
      <c r="I36" s="40">
        <v>533950</v>
      </c>
      <c r="J36" s="40">
        <v>538950</v>
      </c>
    </row>
    <row r="37" spans="1:10" s="4" customFormat="1" ht="47.25">
      <c r="A37" s="18" t="s">
        <v>10</v>
      </c>
      <c r="B37" s="19" t="s">
        <v>26</v>
      </c>
      <c r="C37" s="19">
        <v>800</v>
      </c>
      <c r="D37" s="19" t="s">
        <v>64</v>
      </c>
      <c r="E37" s="32">
        <v>1800</v>
      </c>
      <c r="F37" s="32">
        <v>749.62195</v>
      </c>
      <c r="G37" s="32">
        <v>1800</v>
      </c>
      <c r="H37" s="32">
        <v>6014</v>
      </c>
      <c r="I37" s="32">
        <v>6014</v>
      </c>
      <c r="J37" s="32">
        <v>6014</v>
      </c>
    </row>
    <row r="38" spans="1:10" s="4" customFormat="1" ht="68.25" customHeight="1">
      <c r="A38" s="55" t="s">
        <v>131</v>
      </c>
      <c r="B38" s="42" t="s">
        <v>132</v>
      </c>
      <c r="C38" s="53">
        <v>800</v>
      </c>
      <c r="D38" s="72" t="s">
        <v>64</v>
      </c>
      <c r="E38" s="34">
        <f>E37</f>
        <v>1800</v>
      </c>
      <c r="F38" s="34">
        <f>F37</f>
        <v>749.62195</v>
      </c>
      <c r="G38" s="34">
        <f>G37</f>
        <v>1800</v>
      </c>
      <c r="H38" s="34">
        <f>H37</f>
        <v>6014</v>
      </c>
      <c r="I38" s="34">
        <f>I37</f>
        <v>6014</v>
      </c>
      <c r="J38" s="34">
        <f>J37</f>
        <v>6014</v>
      </c>
    </row>
    <row r="39" spans="1:10" s="4" customFormat="1" ht="113.25" customHeight="1">
      <c r="A39" s="18" t="s">
        <v>48</v>
      </c>
      <c r="B39" s="19" t="s">
        <v>49</v>
      </c>
      <c r="C39" s="19">
        <v>800</v>
      </c>
      <c r="D39" s="19" t="s">
        <v>64</v>
      </c>
      <c r="E39" s="32">
        <v>74760</v>
      </c>
      <c r="F39" s="32">
        <v>91871.12679</v>
      </c>
      <c r="G39" s="32">
        <v>95870</v>
      </c>
      <c r="H39" s="32">
        <v>66545</v>
      </c>
      <c r="I39" s="32">
        <v>67210</v>
      </c>
      <c r="J39" s="32">
        <v>67876</v>
      </c>
    </row>
    <row r="40" spans="1:10" s="4" customFormat="1" ht="113.25" customHeight="1">
      <c r="A40" s="55" t="s">
        <v>116</v>
      </c>
      <c r="B40" s="42" t="s">
        <v>155</v>
      </c>
      <c r="C40" s="53">
        <v>800</v>
      </c>
      <c r="D40" s="72" t="s">
        <v>64</v>
      </c>
      <c r="E40" s="34">
        <v>74760</v>
      </c>
      <c r="F40" s="34">
        <v>19274.38582</v>
      </c>
      <c r="G40" s="33">
        <v>21270</v>
      </c>
      <c r="H40" s="34">
        <v>18300</v>
      </c>
      <c r="I40" s="34">
        <v>18300</v>
      </c>
      <c r="J40" s="34">
        <v>18300</v>
      </c>
    </row>
    <row r="41" spans="1:10" ht="134.25" customHeight="1">
      <c r="A41" s="54" t="s">
        <v>117</v>
      </c>
      <c r="B41" s="42" t="s">
        <v>118</v>
      </c>
      <c r="C41" s="51">
        <v>800</v>
      </c>
      <c r="D41" s="72" t="s">
        <v>64</v>
      </c>
      <c r="E41" s="37">
        <v>0</v>
      </c>
      <c r="F41" s="37">
        <v>72596.74097</v>
      </c>
      <c r="G41" s="37">
        <v>74600</v>
      </c>
      <c r="H41" s="37">
        <v>48245</v>
      </c>
      <c r="I41" s="37">
        <v>48910</v>
      </c>
      <c r="J41" s="37">
        <v>49576</v>
      </c>
    </row>
    <row r="42" spans="1:10" s="4" customFormat="1" ht="42.75" customHeight="1">
      <c r="A42" s="18" t="s">
        <v>11</v>
      </c>
      <c r="B42" s="19" t="s">
        <v>27</v>
      </c>
      <c r="C42" s="19"/>
      <c r="D42" s="19"/>
      <c r="E42" s="32">
        <f aca="true" t="shared" si="4" ref="E42:J42">E43</f>
        <v>17157</v>
      </c>
      <c r="F42" s="32">
        <f t="shared" si="4"/>
        <v>15424.38939</v>
      </c>
      <c r="G42" s="32">
        <f t="shared" si="4"/>
        <v>17157</v>
      </c>
      <c r="H42" s="32">
        <f t="shared" si="4"/>
        <v>18149</v>
      </c>
      <c r="I42" s="32">
        <f t="shared" si="4"/>
        <v>18149</v>
      </c>
      <c r="J42" s="32">
        <f t="shared" si="4"/>
        <v>18149</v>
      </c>
    </row>
    <row r="43" spans="1:10" ht="33.75" customHeight="1">
      <c r="A43" s="21" t="s">
        <v>12</v>
      </c>
      <c r="B43" s="51" t="s">
        <v>28</v>
      </c>
      <c r="C43" s="51" t="s">
        <v>66</v>
      </c>
      <c r="D43" s="72" t="s">
        <v>65</v>
      </c>
      <c r="E43" s="37">
        <v>17157</v>
      </c>
      <c r="F43" s="33">
        <v>15424.38939</v>
      </c>
      <c r="G43" s="33">
        <v>17157</v>
      </c>
      <c r="H43" s="37">
        <v>18149</v>
      </c>
      <c r="I43" s="37">
        <v>18149</v>
      </c>
      <c r="J43" s="37">
        <v>18149</v>
      </c>
    </row>
    <row r="44" spans="1:10" s="4" customFormat="1" ht="60" customHeight="1">
      <c r="A44" s="18" t="s">
        <v>51</v>
      </c>
      <c r="B44" s="19" t="s">
        <v>42</v>
      </c>
      <c r="C44" s="19"/>
      <c r="D44" s="19"/>
      <c r="E44" s="32">
        <v>4399</v>
      </c>
      <c r="F44" s="32">
        <v>8183.53992</v>
      </c>
      <c r="G44" s="32">
        <v>8686.23992</v>
      </c>
      <c r="H44" s="32">
        <v>5488.5</v>
      </c>
      <c r="I44" s="32">
        <v>5488.5</v>
      </c>
      <c r="J44" s="32">
        <v>5488.5</v>
      </c>
    </row>
    <row r="45" spans="1:10" s="4" customFormat="1" ht="35.25" customHeight="1">
      <c r="A45" s="18" t="s">
        <v>13</v>
      </c>
      <c r="B45" s="19" t="s">
        <v>29</v>
      </c>
      <c r="C45" s="19"/>
      <c r="D45" s="19"/>
      <c r="E45" s="32">
        <f>E46+E47+E48</f>
        <v>122000</v>
      </c>
      <c r="F45" s="32">
        <f>F46+F47+F48</f>
        <v>136474.5733</v>
      </c>
      <c r="G45" s="32">
        <f>G46+G47+G48</f>
        <v>138440.68735</v>
      </c>
      <c r="H45" s="32">
        <f>H46+H47+H48</f>
        <v>112000</v>
      </c>
      <c r="I45" s="32">
        <f>I46+I47+I48</f>
        <v>112000</v>
      </c>
      <c r="J45" s="32">
        <f>J46+J47+J48</f>
        <v>111000</v>
      </c>
    </row>
    <row r="46" spans="1:10" s="4" customFormat="1" ht="94.5">
      <c r="A46" s="52" t="s">
        <v>119</v>
      </c>
      <c r="B46" s="51" t="s">
        <v>120</v>
      </c>
      <c r="C46" s="51">
        <v>800</v>
      </c>
      <c r="D46" s="72" t="s">
        <v>64</v>
      </c>
      <c r="E46" s="32">
        <v>2000</v>
      </c>
      <c r="F46" s="32">
        <v>12378.92135</v>
      </c>
      <c r="G46" s="32">
        <v>12378.92135</v>
      </c>
      <c r="H46" s="32">
        <v>2000</v>
      </c>
      <c r="I46" s="32">
        <v>2000</v>
      </c>
      <c r="J46" s="32">
        <v>1000</v>
      </c>
    </row>
    <row r="47" spans="1:10" ht="110.25">
      <c r="A47" s="52" t="s">
        <v>121</v>
      </c>
      <c r="B47" s="51" t="s">
        <v>122</v>
      </c>
      <c r="C47" s="51">
        <v>800</v>
      </c>
      <c r="D47" s="72" t="s">
        <v>64</v>
      </c>
      <c r="E47" s="37">
        <v>0</v>
      </c>
      <c r="F47" s="37">
        <v>61.766</v>
      </c>
      <c r="G47" s="37">
        <v>61.766</v>
      </c>
      <c r="H47" s="37">
        <v>0</v>
      </c>
      <c r="I47" s="37">
        <v>0</v>
      </c>
      <c r="J47" s="37">
        <v>0</v>
      </c>
    </row>
    <row r="48" spans="1:10" ht="63.75" customHeight="1">
      <c r="A48" s="52" t="s">
        <v>123</v>
      </c>
      <c r="B48" s="51" t="s">
        <v>124</v>
      </c>
      <c r="C48" s="51">
        <v>800</v>
      </c>
      <c r="D48" s="72" t="s">
        <v>64</v>
      </c>
      <c r="E48" s="37">
        <v>120000</v>
      </c>
      <c r="F48" s="37">
        <v>124033.88595</v>
      </c>
      <c r="G48" s="37">
        <v>126000</v>
      </c>
      <c r="H48" s="37">
        <v>110000</v>
      </c>
      <c r="I48" s="37">
        <v>110000</v>
      </c>
      <c r="J48" s="37">
        <v>110000</v>
      </c>
    </row>
    <row r="49" spans="1:10" ht="27.75" customHeight="1">
      <c r="A49" s="57" t="s">
        <v>14</v>
      </c>
      <c r="B49" s="58" t="s">
        <v>37</v>
      </c>
      <c r="C49" s="51"/>
      <c r="D49" s="72"/>
      <c r="E49" s="35">
        <f>E50+E56+E57+E59+E72</f>
        <v>13024</v>
      </c>
      <c r="F49" s="35">
        <f>F50+F56+F57+F59+F72</f>
        <v>20696.07211</v>
      </c>
      <c r="G49" s="35">
        <v>23257.56344</v>
      </c>
      <c r="H49" s="70">
        <f>H50+H56</f>
        <v>12311</v>
      </c>
      <c r="I49" s="70">
        <f>I50+I56</f>
        <v>12730</v>
      </c>
      <c r="J49" s="70">
        <f>J50+J56</f>
        <v>13020</v>
      </c>
    </row>
    <row r="50" spans="1:10" ht="47.25">
      <c r="A50" s="86" t="s">
        <v>139</v>
      </c>
      <c r="B50" s="80" t="s">
        <v>140</v>
      </c>
      <c r="C50" s="60">
        <v>701</v>
      </c>
      <c r="D50" s="60" t="s">
        <v>77</v>
      </c>
      <c r="E50" s="75">
        <v>3630</v>
      </c>
      <c r="F50" s="75">
        <v>2158.94666</v>
      </c>
      <c r="G50" s="75">
        <v>2300</v>
      </c>
      <c r="H50" s="75">
        <v>1500</v>
      </c>
      <c r="I50" s="75">
        <v>1500</v>
      </c>
      <c r="J50" s="75">
        <v>1500</v>
      </c>
    </row>
    <row r="51" spans="1:10" ht="36" customHeight="1">
      <c r="A51" s="87"/>
      <c r="B51" s="92"/>
      <c r="C51" s="60">
        <v>731</v>
      </c>
      <c r="D51" s="60" t="s">
        <v>150</v>
      </c>
      <c r="E51" s="76"/>
      <c r="F51" s="76"/>
      <c r="G51" s="76"/>
      <c r="H51" s="76"/>
      <c r="I51" s="76"/>
      <c r="J51" s="76"/>
    </row>
    <row r="52" spans="1:10" ht="36" customHeight="1">
      <c r="A52" s="87"/>
      <c r="B52" s="92"/>
      <c r="C52" s="60">
        <v>734</v>
      </c>
      <c r="D52" s="60" t="s">
        <v>149</v>
      </c>
      <c r="E52" s="76"/>
      <c r="F52" s="76"/>
      <c r="G52" s="76"/>
      <c r="H52" s="76"/>
      <c r="I52" s="76"/>
      <c r="J52" s="76"/>
    </row>
    <row r="53" spans="1:10" ht="47.25">
      <c r="A53" s="87"/>
      <c r="B53" s="92"/>
      <c r="C53" s="60" t="s">
        <v>78</v>
      </c>
      <c r="D53" s="61" t="s">
        <v>106</v>
      </c>
      <c r="E53" s="76"/>
      <c r="F53" s="76"/>
      <c r="G53" s="76"/>
      <c r="H53" s="76"/>
      <c r="I53" s="76"/>
      <c r="J53" s="76"/>
    </row>
    <row r="54" spans="1:10" ht="54" customHeight="1">
      <c r="A54" s="87"/>
      <c r="B54" s="92"/>
      <c r="C54" s="60">
        <v>788</v>
      </c>
      <c r="D54" s="60" t="s">
        <v>107</v>
      </c>
      <c r="E54" s="76"/>
      <c r="F54" s="76"/>
      <c r="G54" s="76"/>
      <c r="H54" s="76"/>
      <c r="I54" s="76"/>
      <c r="J54" s="76"/>
    </row>
    <row r="55" spans="1:10" ht="50.25" customHeight="1">
      <c r="A55" s="88"/>
      <c r="B55" s="81"/>
      <c r="C55" s="60">
        <v>800</v>
      </c>
      <c r="D55" s="60" t="s">
        <v>64</v>
      </c>
      <c r="E55" s="77"/>
      <c r="F55" s="77"/>
      <c r="G55" s="77"/>
      <c r="H55" s="77"/>
      <c r="I55" s="77"/>
      <c r="J55" s="77"/>
    </row>
    <row r="56" spans="1:10" ht="47.25">
      <c r="A56" s="55" t="s">
        <v>141</v>
      </c>
      <c r="B56" s="42" t="s">
        <v>142</v>
      </c>
      <c r="C56" s="60">
        <v>800</v>
      </c>
      <c r="D56" s="60" t="s">
        <v>64</v>
      </c>
      <c r="E56" s="70">
        <v>9394</v>
      </c>
      <c r="F56" s="70">
        <v>9941.73778</v>
      </c>
      <c r="G56" s="70">
        <v>10900</v>
      </c>
      <c r="H56" s="70">
        <v>10811</v>
      </c>
      <c r="I56" s="70">
        <v>11230</v>
      </c>
      <c r="J56" s="70">
        <v>11520</v>
      </c>
    </row>
    <row r="57" spans="1:10" ht="93.75" customHeight="1">
      <c r="A57" s="86" t="s">
        <v>143</v>
      </c>
      <c r="B57" s="80" t="s">
        <v>144</v>
      </c>
      <c r="C57" s="60">
        <v>714</v>
      </c>
      <c r="D57" s="60" t="s">
        <v>105</v>
      </c>
      <c r="E57" s="75">
        <v>0</v>
      </c>
      <c r="F57" s="78">
        <v>1861.0763</v>
      </c>
      <c r="G57" s="78">
        <v>1861.08</v>
      </c>
      <c r="H57" s="78">
        <v>0</v>
      </c>
      <c r="I57" s="78">
        <v>0</v>
      </c>
      <c r="J57" s="78">
        <v>0</v>
      </c>
    </row>
    <row r="58" spans="1:10" ht="51" customHeight="1">
      <c r="A58" s="88"/>
      <c r="B58" s="81"/>
      <c r="C58" s="60">
        <v>800</v>
      </c>
      <c r="D58" s="60" t="s">
        <v>64</v>
      </c>
      <c r="E58" s="77"/>
      <c r="F58" s="79"/>
      <c r="G58" s="79"/>
      <c r="H58" s="79"/>
      <c r="I58" s="79"/>
      <c r="J58" s="79"/>
    </row>
    <row r="59" spans="1:10" ht="45.75" customHeight="1">
      <c r="A59" s="86" t="s">
        <v>145</v>
      </c>
      <c r="B59" s="89" t="s">
        <v>146</v>
      </c>
      <c r="C59" s="60" t="s">
        <v>67</v>
      </c>
      <c r="D59" s="60" t="s">
        <v>152</v>
      </c>
      <c r="E59" s="75">
        <v>0</v>
      </c>
      <c r="F59" s="75">
        <v>6701.14592</v>
      </c>
      <c r="G59" s="75">
        <v>6701.14592</v>
      </c>
      <c r="H59" s="75">
        <v>0</v>
      </c>
      <c r="I59" s="75">
        <v>0</v>
      </c>
      <c r="J59" s="75">
        <v>0</v>
      </c>
    </row>
    <row r="60" spans="1:10" ht="76.5" customHeight="1">
      <c r="A60" s="87"/>
      <c r="B60" s="90"/>
      <c r="C60" s="51" t="s">
        <v>68</v>
      </c>
      <c r="D60" s="72" t="s">
        <v>100</v>
      </c>
      <c r="E60" s="76"/>
      <c r="F60" s="76"/>
      <c r="G60" s="76"/>
      <c r="H60" s="76"/>
      <c r="I60" s="76"/>
      <c r="J60" s="76"/>
    </row>
    <row r="61" spans="1:10" ht="70.5" customHeight="1">
      <c r="A61" s="87"/>
      <c r="B61" s="90"/>
      <c r="C61" s="51" t="s">
        <v>69</v>
      </c>
      <c r="D61" s="72" t="s">
        <v>70</v>
      </c>
      <c r="E61" s="76"/>
      <c r="F61" s="76"/>
      <c r="G61" s="76"/>
      <c r="H61" s="76"/>
      <c r="I61" s="76"/>
      <c r="J61" s="76"/>
    </row>
    <row r="62" spans="1:10" ht="70.5" customHeight="1">
      <c r="A62" s="87"/>
      <c r="B62" s="90"/>
      <c r="C62" s="51" t="s">
        <v>71</v>
      </c>
      <c r="D62" s="72" t="s">
        <v>101</v>
      </c>
      <c r="E62" s="76"/>
      <c r="F62" s="76"/>
      <c r="G62" s="76"/>
      <c r="H62" s="76"/>
      <c r="I62" s="76"/>
      <c r="J62" s="76"/>
    </row>
    <row r="63" spans="1:10" ht="52.5" customHeight="1">
      <c r="A63" s="87"/>
      <c r="B63" s="90"/>
      <c r="C63" s="51" t="s">
        <v>72</v>
      </c>
      <c r="D63" s="72" t="s">
        <v>73</v>
      </c>
      <c r="E63" s="76"/>
      <c r="F63" s="76"/>
      <c r="G63" s="76"/>
      <c r="H63" s="76"/>
      <c r="I63" s="76"/>
      <c r="J63" s="76"/>
    </row>
    <row r="64" spans="1:10" ht="41.25" customHeight="1">
      <c r="A64" s="87"/>
      <c r="B64" s="90"/>
      <c r="C64" s="51" t="s">
        <v>74</v>
      </c>
      <c r="D64" s="72" t="s">
        <v>75</v>
      </c>
      <c r="E64" s="76"/>
      <c r="F64" s="76"/>
      <c r="G64" s="76"/>
      <c r="H64" s="76"/>
      <c r="I64" s="76"/>
      <c r="J64" s="76"/>
    </row>
    <row r="65" spans="1:10" ht="69.75" customHeight="1">
      <c r="A65" s="87"/>
      <c r="B65" s="90"/>
      <c r="C65" s="51" t="s">
        <v>76</v>
      </c>
      <c r="D65" s="72" t="s">
        <v>102</v>
      </c>
      <c r="E65" s="76"/>
      <c r="F65" s="76"/>
      <c r="G65" s="76"/>
      <c r="H65" s="76"/>
      <c r="I65" s="76"/>
      <c r="J65" s="76"/>
    </row>
    <row r="66" spans="1:10" ht="27.75" customHeight="1">
      <c r="A66" s="87"/>
      <c r="B66" s="90"/>
      <c r="C66" s="51">
        <v>415</v>
      </c>
      <c r="D66" s="72" t="s">
        <v>103</v>
      </c>
      <c r="E66" s="76"/>
      <c r="F66" s="76"/>
      <c r="G66" s="76"/>
      <c r="H66" s="76"/>
      <c r="I66" s="76"/>
      <c r="J66" s="76"/>
    </row>
    <row r="67" spans="1:10" ht="47.25">
      <c r="A67" s="87"/>
      <c r="B67" s="90"/>
      <c r="C67" s="60">
        <v>701</v>
      </c>
      <c r="D67" s="60" t="s">
        <v>77</v>
      </c>
      <c r="E67" s="76"/>
      <c r="F67" s="76"/>
      <c r="G67" s="76"/>
      <c r="H67" s="76"/>
      <c r="I67" s="76"/>
      <c r="J67" s="76"/>
    </row>
    <row r="68" spans="1:10" ht="36.75" customHeight="1">
      <c r="A68" s="87"/>
      <c r="B68" s="90"/>
      <c r="C68" s="51">
        <v>710</v>
      </c>
      <c r="D68" s="72" t="s">
        <v>104</v>
      </c>
      <c r="E68" s="76"/>
      <c r="F68" s="76"/>
      <c r="G68" s="76"/>
      <c r="H68" s="76"/>
      <c r="I68" s="76"/>
      <c r="J68" s="76"/>
    </row>
    <row r="69" spans="1:10" ht="59.25" customHeight="1">
      <c r="A69" s="87"/>
      <c r="B69" s="90"/>
      <c r="C69" s="60" t="s">
        <v>78</v>
      </c>
      <c r="D69" s="61" t="s">
        <v>106</v>
      </c>
      <c r="E69" s="76"/>
      <c r="F69" s="76"/>
      <c r="G69" s="76"/>
      <c r="H69" s="76"/>
      <c r="I69" s="76"/>
      <c r="J69" s="76"/>
    </row>
    <row r="70" spans="1:10" ht="47.25">
      <c r="A70" s="87"/>
      <c r="B70" s="90"/>
      <c r="C70" s="60">
        <v>788</v>
      </c>
      <c r="D70" s="60" t="s">
        <v>107</v>
      </c>
      <c r="E70" s="76"/>
      <c r="F70" s="76"/>
      <c r="G70" s="76"/>
      <c r="H70" s="76"/>
      <c r="I70" s="76"/>
      <c r="J70" s="76"/>
    </row>
    <row r="71" spans="1:10" ht="45.75" customHeight="1">
      <c r="A71" s="88"/>
      <c r="B71" s="91"/>
      <c r="C71" s="60">
        <v>800</v>
      </c>
      <c r="D71" s="60" t="s">
        <v>64</v>
      </c>
      <c r="E71" s="77"/>
      <c r="F71" s="77"/>
      <c r="G71" s="77"/>
      <c r="H71" s="77"/>
      <c r="I71" s="77"/>
      <c r="J71" s="77"/>
    </row>
    <row r="72" spans="1:10" ht="47.25">
      <c r="A72" s="59" t="s">
        <v>147</v>
      </c>
      <c r="B72" s="42" t="s">
        <v>148</v>
      </c>
      <c r="C72" s="60">
        <v>701</v>
      </c>
      <c r="D72" s="60" t="s">
        <v>77</v>
      </c>
      <c r="E72" s="70">
        <v>0</v>
      </c>
      <c r="F72" s="35">
        <v>33.16545</v>
      </c>
      <c r="G72" s="35">
        <v>33.16545</v>
      </c>
      <c r="H72" s="70">
        <v>0</v>
      </c>
      <c r="I72" s="70">
        <v>0</v>
      </c>
      <c r="J72" s="70">
        <v>0</v>
      </c>
    </row>
    <row r="73" spans="1:10" s="7" customFormat="1" ht="19.5">
      <c r="A73" s="18" t="s">
        <v>89</v>
      </c>
      <c r="B73" s="19" t="s">
        <v>90</v>
      </c>
      <c r="C73" s="19"/>
      <c r="D73" s="73"/>
      <c r="E73" s="45"/>
      <c r="F73" s="38">
        <f>F74</f>
        <v>51.82410999999999</v>
      </c>
      <c r="G73" s="38">
        <f>G74</f>
        <v>53.03616</v>
      </c>
      <c r="H73" s="31"/>
      <c r="I73" s="31"/>
      <c r="J73" s="31"/>
    </row>
    <row r="74" spans="1:10" s="7" customFormat="1" ht="48.75" customHeight="1">
      <c r="A74" s="21" t="s">
        <v>98</v>
      </c>
      <c r="B74" s="51" t="s">
        <v>97</v>
      </c>
      <c r="C74" s="19">
        <v>800</v>
      </c>
      <c r="D74" s="72" t="s">
        <v>64</v>
      </c>
      <c r="E74" s="45"/>
      <c r="F74" s="34">
        <v>51.82410999999999</v>
      </c>
      <c r="G74" s="34">
        <v>53.03616</v>
      </c>
      <c r="H74" s="31"/>
      <c r="I74" s="31"/>
      <c r="J74" s="31"/>
    </row>
    <row r="75" spans="1:10" s="4" customFormat="1" ht="27.75" customHeight="1">
      <c r="A75" s="18" t="s">
        <v>15</v>
      </c>
      <c r="B75" s="19" t="s">
        <v>30</v>
      </c>
      <c r="C75" s="19"/>
      <c r="D75" s="19"/>
      <c r="E75" s="32">
        <f>SUM(E76:E83)</f>
        <v>6033256.66</v>
      </c>
      <c r="F75" s="32">
        <f>SUM(F76:F83)</f>
        <v>5889495.387599999</v>
      </c>
      <c r="G75" s="32">
        <f>SUM(G76:G83)</f>
        <v>5986868.30111</v>
      </c>
      <c r="H75" s="32">
        <f>SUM(H76:H79)</f>
        <v>6197617.609999999</v>
      </c>
      <c r="I75" s="32">
        <f>SUM(I76:I79)</f>
        <v>5978423.91</v>
      </c>
      <c r="J75" s="32">
        <f>SUM(J76:J79)</f>
        <v>5787901.510000002</v>
      </c>
    </row>
    <row r="76" spans="1:10" ht="55.5" customHeight="1">
      <c r="A76" s="21" t="s">
        <v>53</v>
      </c>
      <c r="B76" s="51" t="s">
        <v>99</v>
      </c>
      <c r="C76" s="51">
        <v>800</v>
      </c>
      <c r="D76" s="72" t="s">
        <v>64</v>
      </c>
      <c r="E76" s="37">
        <v>37697.6</v>
      </c>
      <c r="F76" s="33">
        <v>34555.7334</v>
      </c>
      <c r="G76" s="37">
        <v>37697.6</v>
      </c>
      <c r="H76" s="37">
        <v>0</v>
      </c>
      <c r="I76" s="37">
        <v>0</v>
      </c>
      <c r="J76" s="37">
        <v>0</v>
      </c>
    </row>
    <row r="77" spans="1:10" ht="55.5" customHeight="1">
      <c r="A77" s="21" t="s">
        <v>52</v>
      </c>
      <c r="B77" s="51" t="s">
        <v>83</v>
      </c>
      <c r="C77" s="51">
        <v>800</v>
      </c>
      <c r="D77" s="72" t="s">
        <v>64</v>
      </c>
      <c r="E77" s="37">
        <v>1306455.8</v>
      </c>
      <c r="F77" s="33">
        <v>1281556.87</v>
      </c>
      <c r="G77" s="37">
        <v>1306455.8</v>
      </c>
      <c r="H77" s="37">
        <v>1774844.6</v>
      </c>
      <c r="I77" s="37">
        <v>1549219.6</v>
      </c>
      <c r="J77" s="37">
        <v>1317545.9</v>
      </c>
    </row>
    <row r="78" spans="1:10" ht="55.5" customHeight="1">
      <c r="A78" s="21" t="s">
        <v>54</v>
      </c>
      <c r="B78" s="51" t="s">
        <v>81</v>
      </c>
      <c r="C78" s="51">
        <v>800</v>
      </c>
      <c r="D78" s="72" t="s">
        <v>64</v>
      </c>
      <c r="E78" s="37">
        <v>4160053.49</v>
      </c>
      <c r="F78" s="33">
        <v>4059880.95616</v>
      </c>
      <c r="G78" s="37">
        <v>4160053.49</v>
      </c>
      <c r="H78" s="37">
        <v>4422773.009999999</v>
      </c>
      <c r="I78" s="37">
        <v>4429204.31</v>
      </c>
      <c r="J78" s="37">
        <v>4470355.610000001</v>
      </c>
    </row>
    <row r="79" spans="1:10" ht="54.75" customHeight="1">
      <c r="A79" s="21" t="s">
        <v>36</v>
      </c>
      <c r="B79" s="51" t="s">
        <v>82</v>
      </c>
      <c r="C79" s="51">
        <v>800</v>
      </c>
      <c r="D79" s="72" t="s">
        <v>64</v>
      </c>
      <c r="E79" s="37">
        <v>473815.95</v>
      </c>
      <c r="F79" s="33">
        <v>474152.79673</v>
      </c>
      <c r="G79" s="37">
        <v>473815.95</v>
      </c>
      <c r="H79" s="37">
        <v>0</v>
      </c>
      <c r="I79" s="37">
        <v>0</v>
      </c>
      <c r="J79" s="37">
        <v>0</v>
      </c>
    </row>
    <row r="80" spans="1:10" ht="60" customHeight="1">
      <c r="A80" s="21" t="s">
        <v>154</v>
      </c>
      <c r="B80" s="62" t="s">
        <v>153</v>
      </c>
      <c r="C80" s="62">
        <v>800</v>
      </c>
      <c r="D80" s="72" t="s">
        <v>64</v>
      </c>
      <c r="E80" s="37">
        <v>44223.68347</v>
      </c>
      <c r="F80" s="34">
        <f>74727.25367</f>
        <v>74727.25367</v>
      </c>
      <c r="G80" s="37">
        <v>44223.68347</v>
      </c>
      <c r="H80" s="37"/>
      <c r="I80" s="37"/>
      <c r="J80" s="37"/>
    </row>
    <row r="81" spans="1:10" s="7" customFormat="1" ht="57" customHeight="1">
      <c r="A81" s="21" t="s">
        <v>156</v>
      </c>
      <c r="B81" s="74" t="s">
        <v>157</v>
      </c>
      <c r="C81" s="51">
        <v>800</v>
      </c>
      <c r="D81" s="72" t="s">
        <v>64</v>
      </c>
      <c r="E81" s="34">
        <v>0</v>
      </c>
      <c r="F81" s="37">
        <v>250</v>
      </c>
      <c r="G81" s="34">
        <v>250</v>
      </c>
      <c r="H81" s="44"/>
      <c r="I81" s="44"/>
      <c r="J81" s="44"/>
    </row>
    <row r="82" spans="1:10" s="7" customFormat="1" ht="86.25" customHeight="1">
      <c r="A82" s="21" t="s">
        <v>92</v>
      </c>
      <c r="B82" s="51" t="s">
        <v>91</v>
      </c>
      <c r="C82" s="51">
        <v>800</v>
      </c>
      <c r="D82" s="72" t="s">
        <v>64</v>
      </c>
      <c r="E82" s="34">
        <v>11010.13653</v>
      </c>
      <c r="F82" s="34">
        <v>11010.13653</v>
      </c>
      <c r="G82" s="34">
        <v>11010.13653</v>
      </c>
      <c r="H82" s="6"/>
      <c r="I82" s="6"/>
      <c r="J82" s="6"/>
    </row>
    <row r="83" spans="1:10" s="7" customFormat="1" ht="68.25" customHeight="1">
      <c r="A83" s="21" t="s">
        <v>94</v>
      </c>
      <c r="B83" s="51" t="s">
        <v>93</v>
      </c>
      <c r="C83" s="51">
        <v>800</v>
      </c>
      <c r="D83" s="72" t="s">
        <v>64</v>
      </c>
      <c r="E83" s="46"/>
      <c r="F83" s="34">
        <v>-46638.35889</v>
      </c>
      <c r="G83" s="34">
        <v>-46638.35889</v>
      </c>
      <c r="H83" s="6"/>
      <c r="I83" s="6"/>
      <c r="J83" s="6"/>
    </row>
    <row r="84" spans="1:235" s="4" customFormat="1" ht="24" customHeight="1">
      <c r="A84" s="24" t="s">
        <v>16</v>
      </c>
      <c r="B84" s="25"/>
      <c r="C84" s="25"/>
      <c r="D84" s="25"/>
      <c r="E84" s="35">
        <f>E11+E75</f>
        <v>11306570.06</v>
      </c>
      <c r="F84" s="35">
        <f>F11+F75</f>
        <v>10654852.3404</v>
      </c>
      <c r="G84" s="35">
        <f>G11+G75</f>
        <v>11725441.861030001</v>
      </c>
      <c r="H84" s="35">
        <f>H11+H75+H81+H82+H83</f>
        <v>12165233.11</v>
      </c>
      <c r="I84" s="35">
        <f>I11+I75+I81+I82+I83</f>
        <v>12218704.41</v>
      </c>
      <c r="J84" s="35">
        <f>J11+J75+J81+J82+J83</f>
        <v>12315642.910000002</v>
      </c>
      <c r="IA84" s="5">
        <f>SUM(H84:HZ84)</f>
        <v>36699580.43</v>
      </c>
    </row>
    <row r="85" spans="1:8" ht="27.75" customHeight="1">
      <c r="A85" s="26"/>
      <c r="H85" s="9"/>
    </row>
    <row r="86" spans="1:10" s="12" customFormat="1" ht="18.75">
      <c r="A86" s="28" t="s">
        <v>79</v>
      </c>
      <c r="B86" s="29"/>
      <c r="C86" s="29"/>
      <c r="D86" s="29"/>
      <c r="E86" s="48"/>
      <c r="F86" s="10"/>
      <c r="G86" s="66"/>
      <c r="H86" s="11"/>
      <c r="I86" s="11"/>
      <c r="J86" s="11"/>
    </row>
    <row r="87" spans="1:10" s="12" customFormat="1" ht="18.75">
      <c r="A87" s="28" t="s">
        <v>80</v>
      </c>
      <c r="B87" s="29"/>
      <c r="C87" s="29"/>
      <c r="D87" s="29"/>
      <c r="E87" s="48"/>
      <c r="F87" s="10"/>
      <c r="G87" s="66"/>
      <c r="H87" s="28" t="s">
        <v>109</v>
      </c>
      <c r="I87" s="11"/>
      <c r="J87" s="11"/>
    </row>
  </sheetData>
  <sheetProtection/>
  <mergeCells count="31">
    <mergeCell ref="A59:A71"/>
    <mergeCell ref="B59:B71"/>
    <mergeCell ref="H9:J9"/>
    <mergeCell ref="E50:E55"/>
    <mergeCell ref="F50:F55"/>
    <mergeCell ref="G50:G55"/>
    <mergeCell ref="A57:A58"/>
    <mergeCell ref="B57:B58"/>
    <mergeCell ref="B50:B55"/>
    <mergeCell ref="A50:A55"/>
    <mergeCell ref="A1:H1"/>
    <mergeCell ref="A2:H2"/>
    <mergeCell ref="A3:H3"/>
    <mergeCell ref="A9:A10"/>
    <mergeCell ref="B9:B10"/>
    <mergeCell ref="C9:D9"/>
    <mergeCell ref="H50:H55"/>
    <mergeCell ref="I50:I55"/>
    <mergeCell ref="J50:J55"/>
    <mergeCell ref="E57:E58"/>
    <mergeCell ref="F57:F58"/>
    <mergeCell ref="G57:G58"/>
    <mergeCell ref="H57:H58"/>
    <mergeCell ref="I57:I58"/>
    <mergeCell ref="J57:J58"/>
    <mergeCell ref="E59:E71"/>
    <mergeCell ref="F59:F71"/>
    <mergeCell ref="G59:G71"/>
    <mergeCell ref="H59:H71"/>
    <mergeCell ref="I59:I71"/>
    <mergeCell ref="J59:J71"/>
  </mergeCells>
  <printOptions/>
  <pageMargins left="0" right="0" top="0.2755905511811024" bottom="0.1968503937007874" header="0.5118110236220472" footer="0.3937007874015748"/>
  <pageSetup fitToHeight="9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Эльвира М. Хабибрахмановай</cp:lastModifiedBy>
  <cp:lastPrinted>2021-11-12T07:22:39Z</cp:lastPrinted>
  <dcterms:created xsi:type="dcterms:W3CDTF">2009-01-13T06:15:58Z</dcterms:created>
  <dcterms:modified xsi:type="dcterms:W3CDTF">2022-04-15T10:41:02Z</dcterms:modified>
  <cp:category/>
  <cp:version/>
  <cp:contentType/>
  <cp:contentStatus/>
</cp:coreProperties>
</file>